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<sst xmlns="http://schemas.openxmlformats.org/spreadsheetml/2006/main" count="27162" uniqueCount="790">
  <si>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</si>
  <si>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</si>
  <si>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</si>
  <si>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</si>
  <si>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</si>
  <si>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</si>
  <si>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</si>
  <si>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</si>
  <si>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</si>
  <si>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</si>
  <si>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</si>
  <si>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</si>
  <si>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</si>
  <si>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</si>
  <si>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</si>
  <si>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</si>
  <si>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</si>
  <si>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</si>
  <si>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</si>
  <si>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</si>
  <si>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</si>
  <si>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</si>
  <si>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</si>
  <si>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</si>
  <si>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</si>
  <si>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</si>
  <si>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</si>
  <si>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</si>
  <si>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</si>
  <si>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</si>
  <si>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</si>
  <si>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</si>
  <si>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</si>
  <si>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</si>
  <si>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</si>
  <si>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</si>
  <si>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</si>
  <si>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</si>
  <si>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</si>
  <si>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</si>
  <si>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</si>
  <si>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</si>
  <si>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</si>
  <si>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</si>
  <si>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</si>
  <si>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</si>
  <si>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</si>
  <si>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</si>
  <si>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</si>
  <si>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</si>
  <si>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</si>
  <si>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</si>
  <si>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</si>
  <si>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</si>
  <si>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</si>
  <si>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</si>
  <si>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</si>
  <si>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</si>
  <si>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</si>
  <si>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</si>
  <si>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</si>
  <si>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</si>
  <si>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</si>
  <si>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</si>
  <si>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</si>
  <si>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</si>
  <si>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</si>
  <si>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</si>
  <si>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</si>
  <si>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</si>
  <si>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</si>
  <si>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</si>
  <si>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</si>
  <si>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</si>
  <si>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</si>
  <si>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</si>
  <si>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</si>
  <si>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</si>
  <si>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</si>
  <si>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</si>
  <si>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</si>
  <si>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</si>
  <si>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</si>
  <si>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</si>
  <si>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</si>
  <si>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</si>
  <si>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</si>
  <si>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</si>
  <si>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</si>
  <si>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</si>
  <si>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</si>
  <si>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</si>
  <si>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</si>
  <si>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</si>
  <si>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</si>
  <si>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</si>
  <si>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</si>
  <si>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</si>
  <si>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</si>
  <si>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</si>
  <si>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</si>
  <si>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</si>
  <si>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</si>
  <si>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</si>
  <si>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</si>
  <si>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</si>
  <si>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</si>
  <si>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</si>
  <si>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</si>
  <si>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</si>
  <si>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</si>
  <si>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</si>
  <si>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</si>
  <si>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</si>
  <si>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</si>
  <si>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</si>
  <si>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</si>
  <si>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</si>
  <si>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</si>
  <si>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</si>
  <si>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</si>
  <si>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</si>
  <si>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</si>
  <si>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</si>
  <si>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</si>
  <si>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</si>
  <si>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</si>
  <si>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</si>
  <si>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</si>
  <si>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</si>
  <si>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</si>
  <si>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</si>
  <si>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</si>
  <si>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</si>
  <si>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</si>
  <si>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</si>
  <si>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</si>
  <si>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</si>
  <si>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</si>
  <si>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</si>
  <si>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</si>
  <si>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</si>
  <si>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</si>
  <si>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</si>
  <si>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</si>
  <si>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</si>
  <si>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</si>
  <si>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</si>
  <si>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</si>
  <si>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</si>
  <si>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</si>
  <si>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</si>
  <si>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</si>
  <si>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</si>
  <si>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</si>
  <si>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</si>
  <si>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</si>
  <si>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</si>
  <si>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</si>
  <si>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</si>
  <si>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</si>
  <si>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</si>
  <si>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</si>
  <si>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</si>
  <si>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</si>
  <si>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</si>
  <si>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</si>
  <si>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</si>
  <si>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</si>
  <si>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</si>
  <si>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</si>
  <si>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</si>
  <si>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</si>
  <si>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</si>
  <si>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</si>
  <si>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</si>
  <si>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</si>
  <si>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</si>
  <si>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</si>
  <si>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</si>
  <si>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</si>
  <si>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</si>
  <si>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</si>
  <si>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</si>
  <si>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</si>
  <si>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</si>
  <si>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</si>
  <si>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</si>
  <si>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</si>
  <si>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</si>
  <si>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</si>
  <si>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</si>
  <si>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</si>
  <si>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</si>
  <si>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</si>
  <si>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</si>
  <si>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</si>
  <si>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</si>
  <si>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</si>
  <si>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</si>
  <si>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</si>
  <si>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</si>
  <si>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</si>
  <si>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</si>
  <si>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</si>
  <si>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</si>
  <si>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</si>
  <si>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</si>
  <si>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</si>
  <si>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</si>
  <si>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</si>
  <si>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</si>
  <si>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</si>
  <si>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</si>
  <si>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</si>
  <si>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</si>
  <si>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</si>
  <si>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</si>
  <si>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</si>
  <si>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</si>
  <si>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</si>
  <si>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</si>
  <si>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</si>
  <si>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</si>
  <si>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</si>
  <si>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</si>
  <si>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</si>
  <si>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</si>
  <si>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</si>
  <si>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</si>
  <si>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</si>
  <si>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</si>
  <si>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</si>
  <si>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</si>
  <si>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</si>
  <si>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</si>
  <si>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</si>
  <si>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</si>
  <si>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</si>
  <si>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</si>
  <si>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</si>
  <si>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</si>
  <si>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</si>
  <si>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</si>
  <si>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</si>
  <si>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</si>
  <si>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</si>
  <si>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</si>
  <si>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</si>
  <si>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</si>
  <si>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</si>
  <si>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</si>
  <si>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</si>
  <si>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</si>
  <si>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</si>
  <si>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</si>
  <si>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</si>
  <si>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</si>
  <si>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</si>
  <si>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</si>
  <si>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</si>
  <si>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</si>
  <si>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</si>
  <si>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</si>
  <si>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</si>
  <si>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</si>
  <si>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</si>
  <si>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</si>
  <si>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</si>
  <si>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</si>
  <si>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</si>
  <si>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</si>
  <si>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</si>
  <si>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</si>
  <si>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</si>
  <si>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</si>
  <si>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</si>
  <si>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</si>
  <si>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</si>
  <si>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</si>
  <si>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</si>
  <si>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</si>
  <si>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</si>
  <si>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</si>
  <si>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</si>
  <si>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</si>
  <si>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</si>
  <si>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</si>
  <si>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</si>
  <si>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</si>
  <si>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</si>
  <si>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</si>
  <si>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</si>
  <si>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</si>
  <si>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</si>
  <si>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</si>
  <si>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</si>
  <si>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</si>
  <si>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</si>
  <si>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</si>
  <si>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</si>
  <si>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</si>
  <si>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</si>
  <si>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</si>
  <si>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</si>
  <si>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</si>
  <si>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</si>
  <si>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</si>
  <si>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</si>
  <si>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</si>
  <si>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</si>
  <si>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</si>
  <si>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</si>
  <si>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</si>
  <si>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</si>
  <si>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</si>
  <si>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</si>
  <si>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</si>
  <si>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</si>
  <si>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</si>
  <si>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</si>
  <si>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</si>
  <si>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</si>
  <si>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</si>
  <si>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</si>
  <si>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</si>
  <si>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</si>
  <si>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</si>
  <si>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</si>
  <si>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</si>
  <si>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</si>
  <si>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</si>
  <si>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</si>
  <si>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</si>
  <si>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</si>
  <si>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</si>
  <si>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</si>
  <si>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</si>
  <si>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</si>
  <si>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</si>
  <si>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</si>
  <si>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</si>
  <si>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</si>
  <si>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</si>
  <si>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</si>
  <si>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</si>
  <si>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</si>
  <si>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</si>
  <si>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</si>
  <si>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</si>
  <si>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</si>
  <si>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</si>
  <si>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</si>
  <si>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</si>
  <si>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</si>
  <si>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</si>
  <si>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</si>
  <si>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</si>
  <si>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</si>
  <si>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</si>
  <si>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</si>
  <si>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</si>
  <si>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</si>
  <si>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</si>
  <si>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</si>
  <si>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</si>
  <si>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</si>
  <si>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</si>
  <si>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</si>
  <si>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</si>
  <si>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</si>
  <si>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</si>
  <si>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</si>
  <si>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</si>
  <si>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</si>
  <si>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</si>
  <si>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</si>
  <si>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</si>
  <si>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</si>
  <si>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</si>
  <si>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</si>
  <si>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</si>
  <si>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</si>
  <si>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</si>
  <si>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</si>
  <si>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</si>
  <si>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</si>
  <si>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</si>
  <si>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</si>
  <si>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</si>
  <si>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</si>
  <si>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</si>
  <si>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</si>
  <si>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</si>
  <si>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</si>
  <si>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</si>
  <si>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</si>
  <si>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</si>
  <si>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</si>
  <si>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</si>
  <si>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</si>
  <si>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</si>
  <si>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</si>
  <si>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</si>
  <si>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</si>
  <si>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</si>
  <si>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</si>
  <si>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</si>
  <si>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</si>
  <si>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</si>
  <si>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</si>
  <si>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</si>
  <si>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</si>
  <si>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</si>
  <si>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</si>
  <si>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</si>
  <si>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</si>
  <si>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</si>
  <si>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</si>
  <si>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</si>
  <si>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</si>
  <si>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</si>
  <si>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</si>
  <si>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</si>
  <si>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</si>
  <si>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</si>
  <si>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</si>
  <si>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</si>
  <si>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</si>
  <si>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</si>
  <si>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</si>
  <si>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</si>
  <si>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</si>
  <si>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</si>
  <si>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</si>
  <si>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</si>
  <si>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</si>
  <si>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</si>
  <si>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</si>
  <si>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</si>
  <si>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</si>
  <si>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</si>
  <si>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</si>
  <si>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</si>
  <si>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</si>
  <si>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</si>
  <si>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</si>
  <si>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</si>
  <si>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</si>
  <si>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</si>
  <si>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</si>
  <si>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</si>
  <si>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</si>
  <si>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</si>
  <si>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</si>
  <si>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</si>
  <si>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</si>
  <si>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</si>
  <si>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</si>
  <si>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</si>
  <si>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</si>
  <si>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</si>
  <si>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</si>
  <si>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</si>
  <si>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</si>
  <si>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</si>
  <si>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</si>
  <si>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</si>
  <si>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</si>
  <si>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</si>
  <si>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</si>
  <si>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</si>
  <si>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</si>
  <si>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</si>
  <si>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</si>
  <si>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</si>
  <si>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</si>
  <si>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</si>
  <si>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</si>
  <si>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</si>
  <si>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</si>
  <si>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</si>
  <si>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</si>
  <si>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</si>
  <si>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</si>
  <si>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</si>
  <si>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</si>
  <si>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</si>
  <si>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</si>
  <si>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</si>
  <si>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</si>
  <si>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</si>
  <si>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</si>
  <si>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</si>
  <si>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</si>
  <si>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</si>
  <si>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</si>
  <si>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</si>
  <si>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</si>
  <si>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</si>
  <si>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</si>
  <si>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</si>
  <si>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</si>
  <si>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</si>
  <si>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</si>
  <si>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</si>
  <si>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</si>
  <si>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</si>
  <si>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</si>
  <si>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</si>
  <si>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</si>
  <si>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</si>
  <si>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</si>
  <si>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</si>
  <si>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</si>
  <si>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</si>
  <si>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</si>
  <si>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</si>
  <si>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</si>
  <si>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</si>
  <si>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</si>
  <si>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</si>
  <si>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</si>
  <si>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</si>
  <si>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</si>
  <si>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</si>
  <si>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</si>
  <si>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</si>
  <si>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</si>
  <si>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</si>
  <si>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</si>
  <si>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</si>
  <si>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</si>
  <si>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</si>
  <si>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</si>
  <si>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</si>
  <si>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</si>
  <si>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</si>
  <si>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</si>
  <si>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</si>
  <si>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</si>
  <si>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</si>
  <si>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</si>
  <si>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</si>
  <si>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</si>
  <si>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</si>
  <si>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</si>
  <si>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</si>
  <si>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</si>
  <si>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</si>
  <si>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</si>
  <si>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</si>
  <si>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</si>
  <si>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</si>
  <si>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</si>
  <si>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</si>
  <si>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</si>
  <si>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</si>
  <si>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</si>
  <si>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</si>
  <si>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</si>
  <si>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</si>
  <si>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</si>
  <si>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</si>
  <si>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</si>
  <si>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</si>
  <si>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</si>
  <si>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</si>
  <si>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</si>
  <si>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</si>
  <si>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</si>
  <si>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</si>
  <si>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</si>
  <si>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</si>
  <si>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</si>
  <si>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</si>
  <si>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</si>
  <si>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</si>
  <si>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</si>
  <si>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</si>
  <si>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</si>
  <si>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</si>
  <si>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</si>
  <si>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</si>
  <si>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</si>
  <si>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</si>
  <si>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</si>
  <si>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</si>
  <si>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</si>
  <si>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</si>
  <si>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</si>
  <si>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</si>
  <si>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</si>
  <si>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</si>
  <si>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</si>
  <si>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</si>
  <si>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</si>
  <si>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</si>
  <si>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</si>
  <si>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</si>
  <si>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</si>
  <si>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</si>
  <si>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</si>
  <si>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</si>
  <si>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</si>
  <si>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</si>
  <si>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</si>
  <si>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</si>
  <si>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</si>
  <si>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</si>
  <si>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</si>
  <si>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</si>
  <si>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</si>
  <si>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</si>
  <si>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</si>
  <si>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</si>
  <si>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</si>
  <si>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</si>
  <si>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</si>
  <si>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</si>
  <si>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</si>
  <si>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</si>
  <si>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</si>
  <si>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</si>
  <si>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</si>
  <si>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</si>
  <si>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</si>
  <si>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</si>
  <si>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</si>
  <si>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</si>
  <si>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</si>
  <si>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</si>
  <si>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</si>
  <si>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</si>
  <si>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</si>
  <si>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</si>
  <si>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</si>
  <si>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</si>
  <si>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</si>
  <si>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</si>
  <si>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</si>
  <si>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</si>
  <si>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</si>
  <si>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</si>
  <si>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</si>
  <si>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</si>
  <si>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</si>
  <si>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</si>
  <si>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</si>
  <si>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</si>
  <si>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</si>
  <si>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</si>
  <si>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</si>
  <si>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</si>
  <si>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</si>
  <si>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</si>
  <si>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</si>
  <si>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</si>
  <si>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</si>
  <si>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</si>
  <si>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</si>
  <si>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</si>
  <si>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</si>
  <si>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</si>
  <si>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</si>
  <si>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</si>
  <si>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</si>
  <si>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</si>
  <si>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</si>
  <si>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</si>
  <si>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</si>
  <si>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</si>
  <si>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</si>
  <si>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</si>
  <si>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</si>
  <si>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</si>
  <si>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</si>
  <si>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</si>
  <si>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</si>
  <si>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</si>
  <si>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</si>
  <si>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</si>
  <si>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</si>
  <si>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</si>
  <si>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</si>
  <si>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</si>
  <si>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</si>
  <si>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</si>
  <si>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</si>
  <si>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</si>
  <si>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</si>
  <si>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</si>
  <si>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</si>
  <si>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</si>
  <si>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</si>
  <si>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</si>
  <si>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</si>
  <si>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</si>
  <si>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</si>
  <si>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</si>
  <si>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</si>
  <si>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</si>
  <si>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</si>
  <si>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</si>
  <si>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</si>
  <si>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</si>
  <si>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</si>
  <si>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</si>
  <si>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</si>
  <si>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</si>
  <si>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</si>
  <si>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</si>
  <si>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</si>
  <si>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</si>
  <si>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</si>
  <si>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</si>
  <si>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</si>
  <si>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</si>
  <si>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</si>
  <si>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</si>
  <si>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</si>
  <si>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</si>
  <si>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</si>
  <si>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</si>
  <si>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</si>
  <si>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</si>
  <si>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</si>
  <si>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</si>
  <si>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</si>
  <si>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</si>
  <si>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</si>
  <si>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</si>
  <si>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</si>
  <si>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</si>
  <si>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</si>
  <si>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</si>
  <si>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</si>
  <si>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</si>
  <si>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</si>
  <si>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</si>
  <si>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</si>
  <si>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</si>
  <si>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</si>
  <si>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</si>
  <si>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</si>
  <si>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</si>
  <si>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</si>
  <si>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</si>
  <si>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</si>
  <si>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</si>
  <si>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</si>
  <si>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</si>
  <si>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</si>
  <si>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</si>
  <si>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</si>
  <si>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</si>
  <si>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13А по ул. Боровая за 2016 год</t>
  </si>
  <si>
    <t>январь, март</t>
  </si>
  <si>
    <t>фев, мар, апр, окт</t>
  </si>
  <si>
    <t>12 | 1</t>
  </si>
  <si>
    <t>4,25 | 1</t>
  </si>
  <si>
    <t>1,6 | 24</t>
  </si>
  <si>
    <t>0,5 | 18</t>
  </si>
  <si>
    <t>1,1 | 3</t>
  </si>
  <si>
    <t>54 | 1</t>
  </si>
  <si>
    <t>1,5 | 1</t>
  </si>
  <si>
    <t>38,2 | 249</t>
  </si>
  <si>
    <t>38,2 | 33</t>
  </si>
  <si>
    <t>6,816 | 1</t>
  </si>
  <si>
    <t>38,2 | 2</t>
  </si>
  <si>
    <t>553 | 28</t>
  </si>
  <si>
    <t>276,5 | 22</t>
  </si>
  <si>
    <t>0,09954 | 6</t>
  </si>
  <si>
    <t>5,53 | 40</t>
  </si>
  <si>
    <t>5,53 | 10</t>
  </si>
  <si>
    <t>5,53 | 12</t>
  </si>
  <si>
    <t>553 | 32</t>
  </si>
  <si>
    <t>276,5 | 8</t>
  </si>
  <si>
    <t>0,99 | 1</t>
  </si>
  <si>
    <t>80 | 2</t>
  </si>
  <si>
    <t>1 | 122</t>
  </si>
  <si>
    <t>72 | 24</t>
  </si>
  <si>
    <t>2 | 5</t>
  </si>
  <si>
    <t>апрель, декабрь</t>
  </si>
  <si>
    <t>553 | 74</t>
  </si>
  <si>
    <t>72 | 27</t>
  </si>
  <si>
    <t>1 | 127</t>
  </si>
  <si>
    <t>372 | 77</t>
  </si>
  <si>
    <t>372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</si>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</sst>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756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5340.41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182839.32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175275.04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175275.04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175275.04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12904.69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202646.14394950669</v>
      </c>
      <c r="G28" s="18">
        <f>и_ср_начисл-и_ср_стоимость_факт</f>
        <v>-19806.823949506681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13074.129999999997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33634.99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174.19567541528102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245684.89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231504.03000000003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21838.05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412228.83999999997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412228.83999999997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723.75219904201947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7621.91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7370.4599999999991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470.57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7621.91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7621.91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409.78144515299709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92526.38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88072.34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6968.4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124345.38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124345.38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1120.5752644472482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79103.89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77429.38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4357.97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79103.89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79103.89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4" zoomScale="90" zoomScaleNormal="90" workbookViewId="0">
      <selection activeCell="F52" sqref="F52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6132.0576838133757</v>
      </c>
      <c r="F6" s="40"/>
      <c r="I6" s="27">
        <f>E6/1.18</f>
        <v>5196.6590540791321</v>
      </c>
      <c r="J6" s="29">
        <f>[1]сумма!$Q$6</f>
        <v>12959.079134999998</v>
      </c>
      <c r="K6" s="29">
        <f>J6-I6</f>
        <v>7762.420080920866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173.78331219427099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</v>
      </c>
      <c r="E8" s="48">
        <v>173.78331219427099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302.79954575531292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2.4447999999999999</v>
      </c>
      <c r="E25" s="48">
        <v>302.79954575531292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3205.1203193975271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0.98040000000000005</v>
      </c>
      <c r="E43" s="48">
        <v>901.41573824836257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</v>
      </c>
      <c r="E44" s="48">
        <v>509.54835896235448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15</v>
      </c>
      <c r="E45" s="48">
        <v>808.96221322907695</v>
      </c>
      <c r="F45" s="49" t="s">
        <v>743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>
        <v>1</v>
      </c>
      <c r="E55" s="56">
        <v>985.19400895773299</v>
      </c>
      <c r="F55" s="49" t="s">
        <v>738</v>
      </c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75.57124448277132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>
        <v>1</v>
      </c>
      <c r="E90" s="35">
        <v>75.57124448277132</v>
      </c>
      <c r="F90" s="33" t="s">
        <v>737</v>
      </c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302.94302998170156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2.4447999999999999</v>
      </c>
      <c r="E101" s="35">
        <v>302.94302998170156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80.805533494487648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7.640000000000001E-2</v>
      </c>
      <c r="E106" s="56">
        <v>80.805533494487648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1991.0346985073043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7.640000000000001E-2</v>
      </c>
      <c r="E120" s="56">
        <v>81.73818096601326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1639.3057029958425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231.40551466579311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23244.792757050596</v>
      </c>
      <c r="F197" s="75"/>
      <c r="I197" s="27">
        <f>E197/1.18</f>
        <v>19698.976912754744</v>
      </c>
      <c r="J197" s="29">
        <f>[1]сумма!$Q$11</f>
        <v>31082.599499999997</v>
      </c>
      <c r="K197" s="29">
        <f>J197-I197</f>
        <v>11383.622587245252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23244.792757050596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0.45840000000000009</v>
      </c>
      <c r="E199" s="35">
        <v>1806.6098944582907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3.5999999999999992</v>
      </c>
      <c r="E200" s="35">
        <v>5676.3077380444138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27.85</v>
      </c>
      <c r="E211" s="35">
        <v>10308.875342281885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231.40551466579311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5054.1725140138487</v>
      </c>
      <c r="F232" s="33"/>
      <c r="I232" s="27">
        <f>E232/1.18</f>
        <v>4283.1970457744483</v>
      </c>
      <c r="J232" s="29">
        <f>[1]сумма!$M$13</f>
        <v>4000.8600000000006</v>
      </c>
      <c r="K232" s="29">
        <f>J232-I232</f>
        <v>-282.33704577444769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5054.1725140138487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>
        <v>1</v>
      </c>
      <c r="E237" s="35">
        <v>2014.2527048570739</v>
      </c>
      <c r="F237" s="33" t="s">
        <v>740</v>
      </c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3039.9198091567746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4005.8517986424908</v>
      </c>
      <c r="F266" s="75"/>
      <c r="I266" s="27">
        <f>E266/1.18</f>
        <v>3394.7896598665179</v>
      </c>
      <c r="J266" s="29">
        <f>[1]сумма!$Q$15</f>
        <v>14033.079052204816</v>
      </c>
      <c r="K266" s="29">
        <f>J266-I266</f>
        <v>10638.289392338298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4005.8517986424908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0.18819999999999998</v>
      </c>
      <c r="E268" s="35">
        <v>578.89906838348918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56.099941114151697</v>
      </c>
      <c r="F274" s="33" t="s">
        <v>740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246.74264990907787</v>
      </c>
      <c r="F277" s="33" t="s">
        <v>738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4</v>
      </c>
      <c r="E278" s="35">
        <v>1100.1055207399138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</v>
      </c>
      <c r="E288" s="35">
        <v>26.009798351829829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18.402203711357586</v>
      </c>
      <c r="F298" s="33" t="s">
        <v>740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2</v>
      </c>
      <c r="E329" s="35">
        <v>162.13717581906667</v>
      </c>
      <c r="F329" s="33" t="s">
        <v>757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427.43153906559365</v>
      </c>
      <c r="F333" s="33" t="s">
        <v>734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8</v>
      </c>
      <c r="E335" s="35">
        <v>393.18900048786298</v>
      </c>
      <c r="F335" s="33" t="s">
        <v>758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28912.514026991783</v>
      </c>
      <c r="F338" s="75"/>
      <c r="I338" s="27">
        <f>E338/1.18</f>
        <v>24502.130531348968</v>
      </c>
      <c r="J338" s="29">
        <f>[1]сумма!$Q$17</f>
        <v>27117.06</v>
      </c>
      <c r="K338" s="29">
        <f>J338-I338</f>
        <v>2614.9294686510329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28912.514026991783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759</v>
      </c>
      <c r="E340" s="84">
        <v>61.267764667912807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27.106561768571101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762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763</v>
      </c>
      <c r="E345" s="84">
        <v>7.8677184136390759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183.21740007931845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765</v>
      </c>
      <c r="E347" s="48">
        <v>4.8067215840165796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21576.703597593943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6586.6075413099998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768</v>
      </c>
      <c r="E353" s="84">
        <v>78.091290211970829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769</v>
      </c>
      <c r="E354" s="48">
        <v>179.4270250988875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76021.299828655145</v>
      </c>
      <c r="F355" s="75"/>
      <c r="I355" s="27">
        <f>E355/1.18</f>
        <v>64424.830363267072</v>
      </c>
      <c r="J355" s="29">
        <f>[1]сумма!$Q$19</f>
        <v>27334.060541112922</v>
      </c>
      <c r="K355" s="29">
        <f>J355-I355</f>
        <v>-37090.76982215415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43891.674715483321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8172.7180508656802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14048.923230307082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105.66417571630474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214.90880454318435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366.01630449833698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1057.3472212761244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5330.6422796555198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777</v>
      </c>
      <c r="E366" s="89">
        <v>5145.8704671236583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5397.2667887752723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783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32129.62511317182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784</v>
      </c>
      <c r="E375" s="93">
        <v>12082.567563802868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785</v>
      </c>
      <c r="E377" s="95">
        <v>1098.3956670421167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786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787</v>
      </c>
      <c r="E379" s="95">
        <v>8132.8055218919308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788</v>
      </c>
      <c r="E380" s="95">
        <v>2847.4205586431344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788</v>
      </c>
      <c r="E382" s="95">
        <v>516.46293411353429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788</v>
      </c>
      <c r="E383" s="95">
        <v>260.75866742346653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789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12510.072535761943</v>
      </c>
      <c r="F386" s="75"/>
      <c r="I386" s="27">
        <f>E386/1.18</f>
        <v>10601.756386238936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12510.072535761943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7137.5750136231845</v>
      </c>
      <c r="F388" s="75"/>
      <c r="I388" s="27">
        <f>E388/1.18</f>
        <v>6048.7923844264278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7137.5750136231845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39627.813949506715</v>
      </c>
      <c r="F390" s="75"/>
      <c r="I390" s="27">
        <f>E390/1.18</f>
        <v>33582.893177548067</v>
      </c>
      <c r="J390" s="27">
        <f>SUM(I6:I390)</f>
        <v>171734.02551530433</v>
      </c>
      <c r="K390" s="27">
        <f>J390*1.01330668353499*1.18</f>
        <v>205342.69829713114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39627.813949506715</v>
      </c>
      <c r="F391" s="49" t="s">
        <v>731</v>
      </c>
      <c r="I391" s="27">
        <f>E6+E197+E232+E266+E338+E355+E386+E388+E390</f>
        <v>202646.15010805911</v>
      </c>
      <c r="J391" s="27">
        <f>I391-K391</f>
        <v>-136517.62613066263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2017-05-15T09:05:31Z</dcterms:modified>
</cp:coreProperties>
</file>